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tters\Desktop\Przetargi\Zapytanie o cenę\2023 - Badania laboratoryjne\"/>
    </mc:Choice>
  </mc:AlternateContent>
  <xr:revisionPtr revIDLastSave="0" documentId="13_ncr:1_{BEF071EF-6A29-458D-895B-6A5867D14723}" xr6:coauthVersionLast="47" xr6:coauthVersionMax="47" xr10:uidLastSave="{00000000-0000-0000-0000-000000000000}"/>
  <bookViews>
    <workbookView xWindow="-120" yWindow="-120" windowWidth="29040" windowHeight="15840" xr2:uid="{2D9B2925-BB67-49D6-8B54-1F24E9BA656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2" i="1" l="1"/>
  <c r="B49" i="1"/>
  <c r="C49" i="1"/>
  <c r="E49" i="1"/>
  <c r="H49" i="1" s="1"/>
  <c r="J49" i="1"/>
  <c r="K49" i="1"/>
  <c r="K38" i="1"/>
  <c r="J38" i="1"/>
  <c r="E38" i="1"/>
  <c r="H38" i="1" s="1"/>
  <c r="C38" i="1"/>
  <c r="B38" i="1"/>
  <c r="K37" i="1"/>
  <c r="J37" i="1"/>
  <c r="E37" i="1"/>
  <c r="H37" i="1" s="1"/>
  <c r="C37" i="1"/>
  <c r="B37" i="1"/>
  <c r="K36" i="1"/>
  <c r="J36" i="1"/>
  <c r="E36" i="1"/>
  <c r="I36" i="1" s="1"/>
  <c r="C36" i="1"/>
  <c r="B36" i="1"/>
  <c r="K35" i="1"/>
  <c r="J35" i="1"/>
  <c r="E35" i="1"/>
  <c r="H35" i="1" s="1"/>
  <c r="C35" i="1"/>
  <c r="B35" i="1"/>
  <c r="K34" i="1"/>
  <c r="J34" i="1"/>
  <c r="E34" i="1"/>
  <c r="I34" i="1" s="1"/>
  <c r="C34" i="1"/>
  <c r="B34" i="1"/>
  <c r="K33" i="1"/>
  <c r="J33" i="1"/>
  <c r="E33" i="1"/>
  <c r="I33" i="1" s="1"/>
  <c r="C33" i="1"/>
  <c r="B33" i="1"/>
  <c r="K32" i="1"/>
  <c r="J32" i="1"/>
  <c r="E32" i="1"/>
  <c r="I32" i="1" s="1"/>
  <c r="C32" i="1"/>
  <c r="B32" i="1"/>
  <c r="K31" i="1"/>
  <c r="J31" i="1"/>
  <c r="E31" i="1"/>
  <c r="H31" i="1" s="1"/>
  <c r="C31" i="1"/>
  <c r="B31" i="1"/>
  <c r="K30" i="1"/>
  <c r="J30" i="1"/>
  <c r="E30" i="1"/>
  <c r="I30" i="1" s="1"/>
  <c r="C30" i="1"/>
  <c r="B30" i="1"/>
  <c r="K29" i="1"/>
  <c r="J29" i="1"/>
  <c r="E29" i="1"/>
  <c r="H29" i="1" s="1"/>
  <c r="C29" i="1"/>
  <c r="B29" i="1"/>
  <c r="K28" i="1"/>
  <c r="J28" i="1"/>
  <c r="E28" i="1"/>
  <c r="I28" i="1" s="1"/>
  <c r="C28" i="1"/>
  <c r="B28" i="1"/>
  <c r="K27" i="1"/>
  <c r="J27" i="1"/>
  <c r="E27" i="1"/>
  <c r="I27" i="1" s="1"/>
  <c r="C27" i="1"/>
  <c r="B27" i="1"/>
  <c r="K26" i="1"/>
  <c r="J26" i="1"/>
  <c r="E26" i="1"/>
  <c r="I26" i="1" s="1"/>
  <c r="C26" i="1"/>
  <c r="B26" i="1"/>
  <c r="K25" i="1"/>
  <c r="J25" i="1"/>
  <c r="E25" i="1"/>
  <c r="H25" i="1" s="1"/>
  <c r="C25" i="1"/>
  <c r="B25" i="1"/>
  <c r="B39" i="1"/>
  <c r="C39" i="1"/>
  <c r="E39" i="1"/>
  <c r="H39" i="1" s="1"/>
  <c r="J39" i="1"/>
  <c r="K39" i="1"/>
  <c r="B40" i="1"/>
  <c r="C40" i="1"/>
  <c r="E40" i="1"/>
  <c r="H40" i="1" s="1"/>
  <c r="J40" i="1"/>
  <c r="K40" i="1"/>
  <c r="B41" i="1"/>
  <c r="C41" i="1"/>
  <c r="E41" i="1"/>
  <c r="H41" i="1" s="1"/>
  <c r="J41" i="1"/>
  <c r="K41" i="1"/>
  <c r="B42" i="1"/>
  <c r="C42" i="1"/>
  <c r="E42" i="1"/>
  <c r="H42" i="1" s="1"/>
  <c r="J42" i="1"/>
  <c r="K42" i="1"/>
  <c r="B43" i="1"/>
  <c r="C43" i="1"/>
  <c r="E43" i="1"/>
  <c r="H43" i="1" s="1"/>
  <c r="J43" i="1"/>
  <c r="K43" i="1"/>
  <c r="B44" i="1"/>
  <c r="C44" i="1"/>
  <c r="E44" i="1"/>
  <c r="I44" i="1" s="1"/>
  <c r="J44" i="1"/>
  <c r="K44" i="1"/>
  <c r="B45" i="1"/>
  <c r="C45" i="1"/>
  <c r="E45" i="1"/>
  <c r="H45" i="1" s="1"/>
  <c r="J45" i="1"/>
  <c r="K45" i="1"/>
  <c r="B46" i="1"/>
  <c r="C46" i="1"/>
  <c r="E46" i="1"/>
  <c r="H46" i="1" s="1"/>
  <c r="J46" i="1"/>
  <c r="K46" i="1"/>
  <c r="B47" i="1"/>
  <c r="C47" i="1"/>
  <c r="E47" i="1"/>
  <c r="H47" i="1" s="1"/>
  <c r="J47" i="1"/>
  <c r="K47" i="1"/>
  <c r="B48" i="1"/>
  <c r="C48" i="1"/>
  <c r="E48" i="1"/>
  <c r="H48" i="1" s="1"/>
  <c r="J48" i="1"/>
  <c r="K48" i="1"/>
  <c r="B50" i="1"/>
  <c r="C50" i="1"/>
  <c r="E50" i="1"/>
  <c r="H50" i="1" s="1"/>
  <c r="J50" i="1"/>
  <c r="K50" i="1"/>
  <c r="K24" i="1"/>
  <c r="J24" i="1"/>
  <c r="E24" i="1"/>
  <c r="I24" i="1" s="1"/>
  <c r="C24" i="1"/>
  <c r="B24" i="1"/>
  <c r="K23" i="1"/>
  <c r="J23" i="1"/>
  <c r="E23" i="1"/>
  <c r="I23" i="1" s="1"/>
  <c r="C23" i="1"/>
  <c r="B23" i="1"/>
  <c r="K22" i="1"/>
  <c r="J22" i="1"/>
  <c r="E22" i="1"/>
  <c r="I22" i="1" s="1"/>
  <c r="C22" i="1"/>
  <c r="B22" i="1"/>
  <c r="K21" i="1"/>
  <c r="J21" i="1"/>
  <c r="E21" i="1"/>
  <c r="H21" i="1" s="1"/>
  <c r="C21" i="1"/>
  <c r="B21" i="1"/>
  <c r="K20" i="1"/>
  <c r="J20" i="1"/>
  <c r="E20" i="1"/>
  <c r="H20" i="1" s="1"/>
  <c r="C20" i="1"/>
  <c r="B20" i="1"/>
  <c r="K19" i="1"/>
  <c r="J19" i="1"/>
  <c r="E19" i="1"/>
  <c r="I19" i="1" s="1"/>
  <c r="C19" i="1"/>
  <c r="B19" i="1"/>
  <c r="K18" i="1"/>
  <c r="J18" i="1"/>
  <c r="E18" i="1"/>
  <c r="I18" i="1" s="1"/>
  <c r="C18" i="1"/>
  <c r="B18" i="1"/>
  <c r="K17" i="1"/>
  <c r="J17" i="1"/>
  <c r="E17" i="1"/>
  <c r="I17" i="1" s="1"/>
  <c r="C17" i="1"/>
  <c r="B17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K5" i="1"/>
  <c r="J5" i="1"/>
  <c r="E6" i="1"/>
  <c r="H6" i="1" s="1"/>
  <c r="E7" i="1"/>
  <c r="I7" i="1" s="1"/>
  <c r="E8" i="1"/>
  <c r="H8" i="1" s="1"/>
  <c r="E9" i="1"/>
  <c r="I9" i="1" s="1"/>
  <c r="E10" i="1"/>
  <c r="I10" i="1" s="1"/>
  <c r="E11" i="1"/>
  <c r="H11" i="1" s="1"/>
  <c r="E12" i="1"/>
  <c r="H12" i="1" s="1"/>
  <c r="E13" i="1"/>
  <c r="I13" i="1" s="1"/>
  <c r="E14" i="1"/>
  <c r="H14" i="1" s="1"/>
  <c r="E15" i="1"/>
  <c r="I15" i="1" s="1"/>
  <c r="E16" i="1"/>
  <c r="I16" i="1" s="1"/>
  <c r="E5" i="1"/>
  <c r="I5" i="1" s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C5" i="1"/>
  <c r="B5" i="1"/>
  <c r="I40" i="1" l="1"/>
  <c r="I49" i="1"/>
  <c r="H44" i="1"/>
  <c r="I25" i="1"/>
  <c r="H26" i="1"/>
  <c r="I38" i="1"/>
  <c r="I35" i="1"/>
  <c r="H36" i="1"/>
  <c r="I29" i="1"/>
  <c r="H30" i="1"/>
  <c r="I31" i="1"/>
  <c r="H32" i="1"/>
  <c r="I37" i="1"/>
  <c r="H27" i="1"/>
  <c r="H33" i="1"/>
  <c r="H28" i="1"/>
  <c r="H34" i="1"/>
  <c r="I20" i="1"/>
  <c r="I21" i="1"/>
  <c r="H22" i="1"/>
  <c r="I48" i="1"/>
  <c r="I47" i="1"/>
  <c r="I46" i="1"/>
  <c r="I43" i="1"/>
  <c r="I41" i="1"/>
  <c r="I50" i="1"/>
  <c r="I45" i="1"/>
  <c r="I39" i="1"/>
  <c r="I42" i="1"/>
  <c r="H19" i="1"/>
  <c r="H17" i="1"/>
  <c r="H23" i="1"/>
  <c r="H18" i="1"/>
  <c r="H24" i="1"/>
  <c r="H16" i="1"/>
  <c r="H5" i="1"/>
  <c r="H13" i="1"/>
  <c r="H10" i="1"/>
  <c r="H7" i="1"/>
  <c r="H53" i="1"/>
  <c r="H66" i="1" s="1"/>
  <c r="I53" i="1"/>
  <c r="I65" i="1" s="1"/>
  <c r="H15" i="1"/>
  <c r="H9" i="1"/>
  <c r="I12" i="1"/>
  <c r="I6" i="1"/>
  <c r="I14" i="1"/>
  <c r="I11" i="1"/>
  <c r="I8" i="1"/>
  <c r="H65" i="1" l="1"/>
  <c r="I66" i="1"/>
  <c r="I52" i="1"/>
</calcChain>
</file>

<file path=xl/sharedStrings.xml><?xml version="1.0" encoding="utf-8"?>
<sst xmlns="http://schemas.openxmlformats.org/spreadsheetml/2006/main" count="88" uniqueCount="77">
  <si>
    <t>Zestawienie miesięcznej ilości wykonywanych badań laboratoryjnych</t>
  </si>
  <si>
    <t>Razem Z-ja</t>
  </si>
  <si>
    <t>Razem L-ca</t>
  </si>
  <si>
    <t>CPK</t>
  </si>
  <si>
    <t>HIV</t>
  </si>
  <si>
    <t>HCV</t>
  </si>
  <si>
    <t>HBS</t>
  </si>
  <si>
    <t>OB.</t>
  </si>
  <si>
    <t>TROPONINA</t>
  </si>
  <si>
    <t>JONOGRAM</t>
  </si>
  <si>
    <t>BILIRUBINA</t>
  </si>
  <si>
    <t>ALAT</t>
  </si>
  <si>
    <t>ASPAT</t>
  </si>
  <si>
    <t>CHOLESTEROL</t>
  </si>
  <si>
    <t>MOCZNIK</t>
  </si>
  <si>
    <t>GLUKOZA</t>
  </si>
  <si>
    <t>CUKIER</t>
  </si>
  <si>
    <t>BIAŁKO</t>
  </si>
  <si>
    <t>MORFOLOGIA + ROZMAZ</t>
  </si>
  <si>
    <t>MORFOLOGIA</t>
  </si>
  <si>
    <t>MOCZ</t>
  </si>
  <si>
    <t>KREATYNINA</t>
  </si>
  <si>
    <t>TERMIN OTRZYMANIA WYNIKÓW</t>
  </si>
  <si>
    <t>FORMA OTRZYMANYCH WYNIKÓW</t>
  </si>
  <si>
    <t>on-line / papierowo</t>
  </si>
  <si>
    <t>w godzinach</t>
  </si>
  <si>
    <t>GODZINA ODBIORU MATERIAŁU DO BADAŃ - Złotoryja</t>
  </si>
  <si>
    <t>GODZINA ODBIORU MATERIAŁU DO BADAŃ - Legnica</t>
  </si>
  <si>
    <t>preferowane między 9:00 a 11:00 (wtorek)</t>
  </si>
  <si>
    <t>preferowane między 9:00 a 11:00 (dni robocze)</t>
  </si>
  <si>
    <t>Z ODBIOREM Z LEGNICY</t>
  </si>
  <si>
    <t>BEZ ODBIORU Z LEGNICY</t>
  </si>
  <si>
    <t>ŁĄCZNY KOSZT ODBIORÓW - Złotoryja</t>
  </si>
  <si>
    <t>ŁĄCZNY KOSZT ODBIORÓW - Legnica</t>
  </si>
  <si>
    <t>wartość badania</t>
  </si>
  <si>
    <t>KOSZT WYKONANIA BADAŃ</t>
  </si>
  <si>
    <t>Termin odbioru materiału do badań (liczony od zgłoszenia)</t>
  </si>
  <si>
    <t>Termin otrzymania wyniku (liczony od zgłoszenia)</t>
  </si>
  <si>
    <t>Miesięcznie</t>
  </si>
  <si>
    <t>Badania CITO-we</t>
  </si>
  <si>
    <t xml:space="preserve">Forma odbioru badań: </t>
  </si>
  <si>
    <t>GGTTP</t>
  </si>
  <si>
    <t>WARTOŚĆ ŁĄCZNA - miesięczna</t>
  </si>
  <si>
    <t>netto</t>
  </si>
  <si>
    <t>brutto</t>
  </si>
  <si>
    <t>Wartość jednostkowa</t>
  </si>
  <si>
    <t>Łącznie na rok</t>
  </si>
  <si>
    <t>WARTOŚĆ ŁĄCZNA - 24 miesiące</t>
  </si>
  <si>
    <t>ŁĄCZNY KOSZT WYKONANYCH BADAŃ miesięcznie</t>
  </si>
  <si>
    <t>ŁĄCZNY KOSZT WYKONANYCH BADAŃ na 24 miesiące</t>
  </si>
  <si>
    <t>za 24 miesiące</t>
  </si>
  <si>
    <t>PT</t>
  </si>
  <si>
    <t>APTT</t>
  </si>
  <si>
    <t>LIPOGRAM</t>
  </si>
  <si>
    <t>D-DIMER, ilościowo</t>
  </si>
  <si>
    <t>TRIGLICERYDY</t>
  </si>
  <si>
    <t>BILIRUBINA CAŁKOWITA</t>
  </si>
  <si>
    <t>AMYLAZA</t>
  </si>
  <si>
    <t>KWAS MOCZOWY</t>
  </si>
  <si>
    <t>ŻELAZO</t>
  </si>
  <si>
    <t>WAPŃ CAŁKOWITY</t>
  </si>
  <si>
    <t>KAŁ - KREW UTAJONA</t>
  </si>
  <si>
    <t>CRP, ilościowo</t>
  </si>
  <si>
    <t>TSH</t>
  </si>
  <si>
    <t>FT3</t>
  </si>
  <si>
    <t>FT4</t>
  </si>
  <si>
    <t>PROLAKTYNA</t>
  </si>
  <si>
    <t>BETA-HCG</t>
  </si>
  <si>
    <t>WITAMINA B12</t>
  </si>
  <si>
    <t>KWAS FOLIOWY</t>
  </si>
  <si>
    <t>HEMOGLOBINA GLOKOWANA</t>
  </si>
  <si>
    <t>PSA całkowity, antygen sp. dla prostaty</t>
  </si>
  <si>
    <t>KWAS WALPROINOWY</t>
  </si>
  <si>
    <t>HELIKOBAKTER PYROLI</t>
  </si>
  <si>
    <t>WYMAZ Z RAZY</t>
  </si>
  <si>
    <t>KARBAMAZEPINA, ilościowo</t>
  </si>
  <si>
    <t>FOSFORAZA ZASADOWA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</si>
</sst>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F400]h:mm:ss\ AM/PM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44" fontId="2" fillId="0" borderId="1" xfId="1" applyFont="1" applyBorder="1"/>
    <xf numFmtId="0" fontId="2" fillId="0" borderId="1" xfId="0" applyFont="1" applyBorder="1" applyAlignment="1">
      <alignment horizontal="center" vertical="center" wrapText="1"/>
    </xf>
    <xf numFmtId="44" fontId="2" fillId="0" borderId="0" xfId="1" applyFont="1" applyBorder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2" xfId="0" applyBorder="1"/>
    <xf numFmtId="0" fontId="2" fillId="0" borderId="3" xfId="0" applyFont="1" applyBorder="1"/>
    <xf numFmtId="0" fontId="2" fillId="0" borderId="0" xfId="0" applyFont="1"/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center"/>
    </xf>
    <xf numFmtId="164" fontId="0" fillId="0" borderId="1" xfId="0" applyNumberFormat="1" applyBorder="1"/>
    <xf numFmtId="44" fontId="0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/>
    <xf numFmtId="44" fontId="3" fillId="0" borderId="1" xfId="1" applyFont="1" applyBorder="1"/>
    <xf numFmtId="0" fontId="2" fillId="0" borderId="0" xfId="0" applyFont="1" applyAlignment="1">
      <alignment horizontal="center"/>
    </xf>
    <xf numFmtId="44" fontId="3" fillId="0" borderId="0" xfId="1" applyFont="1" applyBorder="1"/>
    <xf numFmtId="44" fontId="3" fillId="0" borderId="0" xfId="1" applyFont="1" applyBorder="1" applyAlignment="1">
      <alignment vertical="center"/>
    </xf>
    <xf numFmtId="44" fontId="2" fillId="0" borderId="0" xfId="1" applyFont="1" applyBorder="1" applyAlignment="1">
      <alignment horizontal="center"/>
    </xf>
    <xf numFmtId="44" fontId="5" fillId="0" borderId="1" xfId="1" applyFont="1" applyBorder="1"/>
    <xf numFmtId="0" fontId="0" fillId="0" borderId="3" xfId="0" applyBorder="1"/>
    <xf numFmtId="44" fontId="6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0" xfId="0" applyFont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0" fillId="0" borderId="1" xfId="1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33E6-7379-46B5-8E09-EF12CBA15FB5}">
  <sheetPr>
    <pageSetUpPr fitToPage="1"/>
  </sheetPr>
  <dimension ref="A1:N66"/>
  <sheetViews>
    <sheetView tabSelected="1" workbookViewId="0">
      <selection activeCell="N55" sqref="N55"/>
    </sheetView>
  </sheetViews>
  <sheetFormatPr defaultRowHeight="15" x14ac:dyDescent="0.25"/>
  <cols>
    <col min="1" max="1" width="36.42578125" customWidth="1"/>
    <col min="2" max="2" width="10.5703125" customWidth="1"/>
    <col min="3" max="3" width="10.7109375" customWidth="1"/>
    <col min="4" max="4" width="12" customWidth="1"/>
    <col min="5" max="5" width="11.5703125" customWidth="1"/>
    <col min="6" max="6" width="12.28515625" customWidth="1"/>
    <col min="7" max="7" width="12.140625" customWidth="1"/>
    <col min="8" max="8" width="17.140625" customWidth="1"/>
    <col min="9" max="10" width="17.42578125" customWidth="1"/>
    <col min="11" max="11" width="17.7109375" customWidth="1"/>
    <col min="12" max="12" width="12.42578125" customWidth="1"/>
    <col min="14" max="14" width="15.85546875" customWidth="1"/>
  </cols>
  <sheetData>
    <row r="1" spans="1:11" ht="24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22"/>
      <c r="J1" s="22"/>
    </row>
    <row r="2" spans="1:11" x14ac:dyDescent="0.25">
      <c r="A2" s="16"/>
      <c r="B2" s="61" t="s">
        <v>1</v>
      </c>
      <c r="C2" s="61" t="s">
        <v>2</v>
      </c>
      <c r="D2" s="41" t="s">
        <v>46</v>
      </c>
      <c r="E2" s="41" t="s">
        <v>38</v>
      </c>
      <c r="F2" s="64" t="s">
        <v>35</v>
      </c>
      <c r="G2" s="65"/>
      <c r="H2" s="65"/>
      <c r="I2" s="65"/>
      <c r="J2" s="65"/>
      <c r="K2" s="65"/>
    </row>
    <row r="3" spans="1:11" x14ac:dyDescent="0.25">
      <c r="A3" s="16"/>
      <c r="B3" s="62"/>
      <c r="C3" s="62"/>
      <c r="D3" s="42"/>
      <c r="E3" s="42"/>
      <c r="F3" s="66" t="s">
        <v>45</v>
      </c>
      <c r="G3" s="66"/>
      <c r="H3" s="66" t="s">
        <v>42</v>
      </c>
      <c r="I3" s="66"/>
      <c r="J3" s="66" t="s">
        <v>47</v>
      </c>
      <c r="K3" s="66"/>
    </row>
    <row r="4" spans="1:11" x14ac:dyDescent="0.25">
      <c r="A4" s="1"/>
      <c r="B4" s="63"/>
      <c r="C4" s="63"/>
      <c r="D4" s="43"/>
      <c r="E4" s="43"/>
      <c r="F4" s="9" t="s">
        <v>43</v>
      </c>
      <c r="G4" s="9" t="s">
        <v>44</v>
      </c>
      <c r="H4" s="9" t="s">
        <v>43</v>
      </c>
      <c r="I4" s="9" t="s">
        <v>44</v>
      </c>
      <c r="J4" s="9" t="s">
        <v>43</v>
      </c>
      <c r="K4" s="9" t="s">
        <v>44</v>
      </c>
    </row>
    <row r="5" spans="1:11" x14ac:dyDescent="0.25">
      <c r="A5" s="4" t="s">
        <v>19</v>
      </c>
      <c r="B5" s="5">
        <f>D5*90%</f>
        <v>2376</v>
      </c>
      <c r="C5" s="5">
        <f>D5*10%</f>
        <v>264</v>
      </c>
      <c r="D5" s="5">
        <v>2640</v>
      </c>
      <c r="E5" s="6">
        <f>D5/12</f>
        <v>220</v>
      </c>
      <c r="F5" s="2"/>
      <c r="G5" s="2"/>
      <c r="H5" s="8">
        <f>E5*F5</f>
        <v>0</v>
      </c>
      <c r="I5" s="8">
        <f>E5*G5</f>
        <v>0</v>
      </c>
      <c r="J5" s="8">
        <f>D5*F5*2</f>
        <v>0</v>
      </c>
      <c r="K5" s="8">
        <f>D5*G5*2</f>
        <v>0</v>
      </c>
    </row>
    <row r="6" spans="1:11" x14ac:dyDescent="0.25">
      <c r="A6" s="4" t="s">
        <v>18</v>
      </c>
      <c r="B6" s="5">
        <f t="shared" ref="B6:B16" si="0">D6*90%</f>
        <v>495</v>
      </c>
      <c r="C6" s="5">
        <f t="shared" ref="C6:C16" si="1">D6*10%</f>
        <v>55</v>
      </c>
      <c r="D6" s="5">
        <v>550</v>
      </c>
      <c r="E6" s="6">
        <f t="shared" ref="E6:E16" si="2">D6/12</f>
        <v>45.833333333333336</v>
      </c>
      <c r="F6" s="2"/>
      <c r="G6" s="2"/>
      <c r="H6" s="8">
        <f t="shared" ref="H6:H16" si="3">E6*F6</f>
        <v>0</v>
      </c>
      <c r="I6" s="8">
        <f t="shared" ref="I6:I16" si="4">E6*G6</f>
        <v>0</v>
      </c>
      <c r="J6" s="8">
        <f t="shared" ref="J6:J16" si="5">D6*F6*2</f>
        <v>0</v>
      </c>
      <c r="K6" s="8">
        <f t="shared" ref="K6:K16" si="6">D6*G6*2</f>
        <v>0</v>
      </c>
    </row>
    <row r="7" spans="1:11" x14ac:dyDescent="0.25">
      <c r="A7" s="4" t="s">
        <v>20</v>
      </c>
      <c r="B7" s="5">
        <f t="shared" si="0"/>
        <v>252</v>
      </c>
      <c r="C7" s="5">
        <f t="shared" si="1"/>
        <v>28</v>
      </c>
      <c r="D7" s="5">
        <v>280</v>
      </c>
      <c r="E7" s="6">
        <f t="shared" si="2"/>
        <v>23.333333333333332</v>
      </c>
      <c r="F7" s="2"/>
      <c r="G7" s="2"/>
      <c r="H7" s="8">
        <f t="shared" si="3"/>
        <v>0</v>
      </c>
      <c r="I7" s="8">
        <f t="shared" si="4"/>
        <v>0</v>
      </c>
      <c r="J7" s="8">
        <f t="shared" si="5"/>
        <v>0</v>
      </c>
      <c r="K7" s="8">
        <f t="shared" si="6"/>
        <v>0</v>
      </c>
    </row>
    <row r="8" spans="1:11" x14ac:dyDescent="0.25">
      <c r="A8" s="4" t="s">
        <v>17</v>
      </c>
      <c r="B8" s="5">
        <f t="shared" si="0"/>
        <v>4.5</v>
      </c>
      <c r="C8" s="5">
        <f t="shared" si="1"/>
        <v>0.5</v>
      </c>
      <c r="D8" s="5">
        <v>5</v>
      </c>
      <c r="E8" s="6">
        <f t="shared" si="2"/>
        <v>0.41666666666666669</v>
      </c>
      <c r="F8" s="2"/>
      <c r="G8" s="2"/>
      <c r="H8" s="8">
        <f t="shared" si="3"/>
        <v>0</v>
      </c>
      <c r="I8" s="8">
        <f t="shared" si="4"/>
        <v>0</v>
      </c>
      <c r="J8" s="8">
        <f t="shared" si="5"/>
        <v>0</v>
      </c>
      <c r="K8" s="8">
        <f t="shared" si="6"/>
        <v>0</v>
      </c>
    </row>
    <row r="9" spans="1:11" x14ac:dyDescent="0.25">
      <c r="A9" s="4" t="s">
        <v>16</v>
      </c>
      <c r="B9" s="5">
        <f t="shared" si="0"/>
        <v>4.5</v>
      </c>
      <c r="C9" s="5">
        <f t="shared" si="1"/>
        <v>0.5</v>
      </c>
      <c r="D9" s="5">
        <v>5</v>
      </c>
      <c r="E9" s="6">
        <f t="shared" si="2"/>
        <v>0.41666666666666669</v>
      </c>
      <c r="F9" s="2"/>
      <c r="G9" s="2"/>
      <c r="H9" s="8">
        <f t="shared" si="3"/>
        <v>0</v>
      </c>
      <c r="I9" s="8">
        <f t="shared" si="4"/>
        <v>0</v>
      </c>
      <c r="J9" s="8">
        <f t="shared" si="5"/>
        <v>0</v>
      </c>
      <c r="K9" s="8">
        <f t="shared" si="6"/>
        <v>0</v>
      </c>
    </row>
    <row r="10" spans="1:11" x14ac:dyDescent="0.25">
      <c r="A10" s="4" t="s">
        <v>15</v>
      </c>
      <c r="B10" s="5">
        <f t="shared" si="0"/>
        <v>801</v>
      </c>
      <c r="C10" s="5">
        <f t="shared" si="1"/>
        <v>89</v>
      </c>
      <c r="D10" s="5">
        <v>890</v>
      </c>
      <c r="E10" s="6">
        <f t="shared" si="2"/>
        <v>74.166666666666671</v>
      </c>
      <c r="F10" s="2"/>
      <c r="G10" s="2"/>
      <c r="H10" s="8">
        <f t="shared" si="3"/>
        <v>0</v>
      </c>
      <c r="I10" s="8">
        <f t="shared" si="4"/>
        <v>0</v>
      </c>
      <c r="J10" s="8">
        <f t="shared" si="5"/>
        <v>0</v>
      </c>
      <c r="K10" s="8">
        <f t="shared" si="6"/>
        <v>0</v>
      </c>
    </row>
    <row r="11" spans="1:11" x14ac:dyDescent="0.25">
      <c r="A11" s="4" t="s">
        <v>14</v>
      </c>
      <c r="B11" s="5">
        <f t="shared" si="0"/>
        <v>621</v>
      </c>
      <c r="C11" s="5">
        <f t="shared" si="1"/>
        <v>69</v>
      </c>
      <c r="D11" s="5">
        <v>690</v>
      </c>
      <c r="E11" s="6">
        <f t="shared" si="2"/>
        <v>57.5</v>
      </c>
      <c r="F11" s="2"/>
      <c r="G11" s="2"/>
      <c r="H11" s="8">
        <f t="shared" si="3"/>
        <v>0</v>
      </c>
      <c r="I11" s="8">
        <f t="shared" si="4"/>
        <v>0</v>
      </c>
      <c r="J11" s="8">
        <f t="shared" si="5"/>
        <v>0</v>
      </c>
      <c r="K11" s="8">
        <f t="shared" si="6"/>
        <v>0</v>
      </c>
    </row>
    <row r="12" spans="1:11" x14ac:dyDescent="0.25">
      <c r="A12" s="4" t="s">
        <v>21</v>
      </c>
      <c r="B12" s="5">
        <f t="shared" si="0"/>
        <v>702</v>
      </c>
      <c r="C12" s="5">
        <f t="shared" si="1"/>
        <v>78</v>
      </c>
      <c r="D12" s="5">
        <v>780</v>
      </c>
      <c r="E12" s="6">
        <f t="shared" si="2"/>
        <v>65</v>
      </c>
      <c r="F12" s="2"/>
      <c r="G12" s="2"/>
      <c r="H12" s="8">
        <f t="shared" si="3"/>
        <v>0</v>
      </c>
      <c r="I12" s="8">
        <f t="shared" si="4"/>
        <v>0</v>
      </c>
      <c r="J12" s="8">
        <f t="shared" si="5"/>
        <v>0</v>
      </c>
      <c r="K12" s="8">
        <f t="shared" si="6"/>
        <v>0</v>
      </c>
    </row>
    <row r="13" spans="1:11" x14ac:dyDescent="0.25">
      <c r="A13" s="4" t="s">
        <v>13</v>
      </c>
      <c r="B13" s="5">
        <f t="shared" si="0"/>
        <v>63</v>
      </c>
      <c r="C13" s="5">
        <f t="shared" si="1"/>
        <v>7</v>
      </c>
      <c r="D13" s="5">
        <v>70</v>
      </c>
      <c r="E13" s="6">
        <f t="shared" si="2"/>
        <v>5.833333333333333</v>
      </c>
      <c r="F13" s="2"/>
      <c r="G13" s="2"/>
      <c r="H13" s="8">
        <f t="shared" si="3"/>
        <v>0</v>
      </c>
      <c r="I13" s="8">
        <f t="shared" si="4"/>
        <v>0</v>
      </c>
      <c r="J13" s="8">
        <f t="shared" si="5"/>
        <v>0</v>
      </c>
      <c r="K13" s="8">
        <f t="shared" si="6"/>
        <v>0</v>
      </c>
    </row>
    <row r="14" spans="1:11" x14ac:dyDescent="0.25">
      <c r="A14" s="4" t="s">
        <v>12</v>
      </c>
      <c r="B14" s="5">
        <f t="shared" si="0"/>
        <v>1440</v>
      </c>
      <c r="C14" s="5">
        <f t="shared" si="1"/>
        <v>160</v>
      </c>
      <c r="D14" s="5">
        <v>1600</v>
      </c>
      <c r="E14" s="6">
        <f t="shared" si="2"/>
        <v>133.33333333333334</v>
      </c>
      <c r="F14" s="2"/>
      <c r="G14" s="2"/>
      <c r="H14" s="8">
        <f t="shared" si="3"/>
        <v>0</v>
      </c>
      <c r="I14" s="8">
        <f t="shared" si="4"/>
        <v>0</v>
      </c>
      <c r="J14" s="8">
        <f t="shared" si="5"/>
        <v>0</v>
      </c>
      <c r="K14" s="8">
        <f t="shared" si="6"/>
        <v>0</v>
      </c>
    </row>
    <row r="15" spans="1:11" x14ac:dyDescent="0.25">
      <c r="A15" s="4" t="s">
        <v>11</v>
      </c>
      <c r="B15" s="5">
        <f t="shared" si="0"/>
        <v>1440</v>
      </c>
      <c r="C15" s="5">
        <f t="shared" si="1"/>
        <v>160</v>
      </c>
      <c r="D15" s="5">
        <v>1600</v>
      </c>
      <c r="E15" s="6">
        <f t="shared" si="2"/>
        <v>133.33333333333334</v>
      </c>
      <c r="F15" s="2"/>
      <c r="G15" s="2"/>
      <c r="H15" s="8">
        <f t="shared" si="3"/>
        <v>0</v>
      </c>
      <c r="I15" s="8">
        <f t="shared" si="4"/>
        <v>0</v>
      </c>
      <c r="J15" s="8">
        <f t="shared" si="5"/>
        <v>0</v>
      </c>
      <c r="K15" s="8">
        <f t="shared" si="6"/>
        <v>0</v>
      </c>
    </row>
    <row r="16" spans="1:11" x14ac:dyDescent="0.25">
      <c r="A16" s="4" t="s">
        <v>10</v>
      </c>
      <c r="B16" s="5">
        <f t="shared" si="0"/>
        <v>45</v>
      </c>
      <c r="C16" s="5">
        <f t="shared" si="1"/>
        <v>5</v>
      </c>
      <c r="D16" s="5">
        <v>50</v>
      </c>
      <c r="E16" s="6">
        <f t="shared" si="2"/>
        <v>4.166666666666667</v>
      </c>
      <c r="F16" s="2"/>
      <c r="G16" s="2"/>
      <c r="H16" s="8">
        <f t="shared" si="3"/>
        <v>0</v>
      </c>
      <c r="I16" s="8">
        <f t="shared" si="4"/>
        <v>0</v>
      </c>
      <c r="J16" s="8">
        <f t="shared" si="5"/>
        <v>0</v>
      </c>
      <c r="K16" s="8">
        <f t="shared" si="6"/>
        <v>0</v>
      </c>
    </row>
    <row r="17" spans="1:11" x14ac:dyDescent="0.25">
      <c r="A17" s="4" t="s">
        <v>3</v>
      </c>
      <c r="B17" s="5">
        <f t="shared" ref="B17:B38" si="7">D17*90%</f>
        <v>18</v>
      </c>
      <c r="C17" s="5">
        <f t="shared" ref="C17:C38" si="8">D17*10%</f>
        <v>2</v>
      </c>
      <c r="D17" s="5">
        <v>20</v>
      </c>
      <c r="E17" s="6">
        <f t="shared" ref="E17:E38" si="9">D17/12</f>
        <v>1.6666666666666667</v>
      </c>
      <c r="F17" s="2"/>
      <c r="G17" s="2"/>
      <c r="H17" s="8">
        <f t="shared" ref="H17:H38" si="10">E17*F17</f>
        <v>0</v>
      </c>
      <c r="I17" s="8">
        <f t="shared" ref="I17:I38" si="11">E17*G17</f>
        <v>0</v>
      </c>
      <c r="J17" s="8">
        <f t="shared" ref="J17:J38" si="12">D17*F17*2</f>
        <v>0</v>
      </c>
      <c r="K17" s="8">
        <f t="shared" ref="K17:K38" si="13">D17*G17*2</f>
        <v>0</v>
      </c>
    </row>
    <row r="18" spans="1:11" x14ac:dyDescent="0.25">
      <c r="A18" s="4" t="s">
        <v>41</v>
      </c>
      <c r="B18" s="5">
        <f t="shared" si="7"/>
        <v>27</v>
      </c>
      <c r="C18" s="5">
        <f t="shared" si="8"/>
        <v>3</v>
      </c>
      <c r="D18" s="5">
        <v>30</v>
      </c>
      <c r="E18" s="6">
        <f t="shared" si="9"/>
        <v>2.5</v>
      </c>
      <c r="F18" s="2"/>
      <c r="G18" s="2"/>
      <c r="H18" s="8">
        <f t="shared" si="10"/>
        <v>0</v>
      </c>
      <c r="I18" s="8">
        <f t="shared" si="11"/>
        <v>0</v>
      </c>
      <c r="J18" s="8">
        <f t="shared" si="12"/>
        <v>0</v>
      </c>
      <c r="K18" s="8">
        <f t="shared" si="13"/>
        <v>0</v>
      </c>
    </row>
    <row r="19" spans="1:11" x14ac:dyDescent="0.25">
      <c r="A19" s="4" t="s">
        <v>9</v>
      </c>
      <c r="B19" s="5">
        <f t="shared" si="7"/>
        <v>1980</v>
      </c>
      <c r="C19" s="5">
        <f t="shared" si="8"/>
        <v>220</v>
      </c>
      <c r="D19" s="5">
        <v>2200</v>
      </c>
      <c r="E19" s="6">
        <f t="shared" si="9"/>
        <v>183.33333333333334</v>
      </c>
      <c r="F19" s="2"/>
      <c r="G19" s="2"/>
      <c r="H19" s="8">
        <f t="shared" si="10"/>
        <v>0</v>
      </c>
      <c r="I19" s="8">
        <f t="shared" si="11"/>
        <v>0</v>
      </c>
      <c r="J19" s="8">
        <f t="shared" si="12"/>
        <v>0</v>
      </c>
      <c r="K19" s="8">
        <f t="shared" si="13"/>
        <v>0</v>
      </c>
    </row>
    <row r="20" spans="1:11" x14ac:dyDescent="0.25">
      <c r="A20" s="4" t="s">
        <v>4</v>
      </c>
      <c r="B20" s="5">
        <f t="shared" si="7"/>
        <v>45</v>
      </c>
      <c r="C20" s="5">
        <f t="shared" si="8"/>
        <v>5</v>
      </c>
      <c r="D20" s="5">
        <v>50</v>
      </c>
      <c r="E20" s="6">
        <f t="shared" si="9"/>
        <v>4.166666666666667</v>
      </c>
      <c r="F20" s="2"/>
      <c r="G20" s="2"/>
      <c r="H20" s="8">
        <f t="shared" si="10"/>
        <v>0</v>
      </c>
      <c r="I20" s="8">
        <f t="shared" si="11"/>
        <v>0</v>
      </c>
      <c r="J20" s="8">
        <f t="shared" si="12"/>
        <v>0</v>
      </c>
      <c r="K20" s="8">
        <f t="shared" si="13"/>
        <v>0</v>
      </c>
    </row>
    <row r="21" spans="1:11" x14ac:dyDescent="0.25">
      <c r="A21" s="4" t="s">
        <v>5</v>
      </c>
      <c r="B21" s="5">
        <f t="shared" si="7"/>
        <v>45</v>
      </c>
      <c r="C21" s="5">
        <f t="shared" si="8"/>
        <v>5</v>
      </c>
      <c r="D21" s="5">
        <v>50</v>
      </c>
      <c r="E21" s="6">
        <f t="shared" si="9"/>
        <v>4.166666666666667</v>
      </c>
      <c r="F21" s="2"/>
      <c r="G21" s="2"/>
      <c r="H21" s="8">
        <f t="shared" si="10"/>
        <v>0</v>
      </c>
      <c r="I21" s="8">
        <f t="shared" si="11"/>
        <v>0</v>
      </c>
      <c r="J21" s="8">
        <f t="shared" si="12"/>
        <v>0</v>
      </c>
      <c r="K21" s="8">
        <f t="shared" si="13"/>
        <v>0</v>
      </c>
    </row>
    <row r="22" spans="1:11" x14ac:dyDescent="0.25">
      <c r="A22" s="4" t="s">
        <v>6</v>
      </c>
      <c r="B22" s="5">
        <f t="shared" si="7"/>
        <v>36</v>
      </c>
      <c r="C22" s="5">
        <f t="shared" si="8"/>
        <v>4</v>
      </c>
      <c r="D22" s="5">
        <v>40</v>
      </c>
      <c r="E22" s="6">
        <f t="shared" si="9"/>
        <v>3.3333333333333335</v>
      </c>
      <c r="F22" s="2"/>
      <c r="G22" s="2"/>
      <c r="H22" s="8">
        <f t="shared" si="10"/>
        <v>0</v>
      </c>
      <c r="I22" s="8">
        <f t="shared" si="11"/>
        <v>0</v>
      </c>
      <c r="J22" s="8">
        <f t="shared" si="12"/>
        <v>0</v>
      </c>
      <c r="K22" s="8">
        <f t="shared" si="13"/>
        <v>0</v>
      </c>
    </row>
    <row r="23" spans="1:11" x14ac:dyDescent="0.25">
      <c r="A23" s="4" t="s">
        <v>7</v>
      </c>
      <c r="B23" s="5">
        <f t="shared" si="7"/>
        <v>63</v>
      </c>
      <c r="C23" s="5">
        <f t="shared" si="8"/>
        <v>7</v>
      </c>
      <c r="D23" s="5">
        <v>70</v>
      </c>
      <c r="E23" s="6">
        <f t="shared" si="9"/>
        <v>5.833333333333333</v>
      </c>
      <c r="F23" s="2"/>
      <c r="G23" s="2"/>
      <c r="H23" s="8">
        <f t="shared" si="10"/>
        <v>0</v>
      </c>
      <c r="I23" s="8">
        <f t="shared" si="11"/>
        <v>0</v>
      </c>
      <c r="J23" s="8">
        <f t="shared" si="12"/>
        <v>0</v>
      </c>
      <c r="K23" s="8">
        <f t="shared" si="13"/>
        <v>0</v>
      </c>
    </row>
    <row r="24" spans="1:11" x14ac:dyDescent="0.25">
      <c r="A24" s="4" t="s">
        <v>8</v>
      </c>
      <c r="B24" s="5">
        <f t="shared" si="7"/>
        <v>18</v>
      </c>
      <c r="C24" s="5">
        <f t="shared" si="8"/>
        <v>2</v>
      </c>
      <c r="D24" s="5">
        <v>20</v>
      </c>
      <c r="E24" s="6">
        <f t="shared" si="9"/>
        <v>1.6666666666666667</v>
      </c>
      <c r="F24" s="2"/>
      <c r="G24" s="2"/>
      <c r="H24" s="8">
        <f t="shared" si="10"/>
        <v>0</v>
      </c>
      <c r="I24" s="8">
        <f t="shared" si="11"/>
        <v>0</v>
      </c>
      <c r="J24" s="8">
        <f t="shared" si="12"/>
        <v>0</v>
      </c>
      <c r="K24" s="8">
        <f t="shared" si="13"/>
        <v>0</v>
      </c>
    </row>
    <row r="25" spans="1:11" x14ac:dyDescent="0.25">
      <c r="A25" s="4" t="s">
        <v>51</v>
      </c>
      <c r="B25" s="5">
        <f t="shared" si="7"/>
        <v>49.5</v>
      </c>
      <c r="C25" s="5">
        <f t="shared" si="8"/>
        <v>5.5</v>
      </c>
      <c r="D25" s="5">
        <v>55</v>
      </c>
      <c r="E25" s="6">
        <f t="shared" si="9"/>
        <v>4.583333333333333</v>
      </c>
      <c r="F25" s="2"/>
      <c r="G25" s="2"/>
      <c r="H25" s="8">
        <f t="shared" si="10"/>
        <v>0</v>
      </c>
      <c r="I25" s="8">
        <f t="shared" si="11"/>
        <v>0</v>
      </c>
      <c r="J25" s="8">
        <f t="shared" si="12"/>
        <v>0</v>
      </c>
      <c r="K25" s="8">
        <f t="shared" si="13"/>
        <v>0</v>
      </c>
    </row>
    <row r="26" spans="1:11" x14ac:dyDescent="0.25">
      <c r="A26" s="4" t="s">
        <v>52</v>
      </c>
      <c r="B26" s="5">
        <f t="shared" si="7"/>
        <v>4.5</v>
      </c>
      <c r="C26" s="5">
        <f t="shared" si="8"/>
        <v>0.5</v>
      </c>
      <c r="D26" s="5">
        <v>5</v>
      </c>
      <c r="E26" s="6">
        <f t="shared" si="9"/>
        <v>0.41666666666666669</v>
      </c>
      <c r="F26" s="2"/>
      <c r="G26" s="2"/>
      <c r="H26" s="8">
        <f t="shared" si="10"/>
        <v>0</v>
      </c>
      <c r="I26" s="8">
        <f t="shared" si="11"/>
        <v>0</v>
      </c>
      <c r="J26" s="8">
        <f t="shared" si="12"/>
        <v>0</v>
      </c>
      <c r="K26" s="8">
        <f t="shared" si="13"/>
        <v>0</v>
      </c>
    </row>
    <row r="27" spans="1:11" x14ac:dyDescent="0.25">
      <c r="A27" s="4" t="s">
        <v>54</v>
      </c>
      <c r="B27" s="5">
        <f t="shared" si="7"/>
        <v>1.8</v>
      </c>
      <c r="C27" s="5">
        <f t="shared" si="8"/>
        <v>0.2</v>
      </c>
      <c r="D27" s="5">
        <v>2</v>
      </c>
      <c r="E27" s="6">
        <f t="shared" si="9"/>
        <v>0.16666666666666666</v>
      </c>
      <c r="F27" s="2"/>
      <c r="G27" s="2"/>
      <c r="H27" s="8">
        <f t="shared" si="10"/>
        <v>0</v>
      </c>
      <c r="I27" s="8">
        <f t="shared" si="11"/>
        <v>0</v>
      </c>
      <c r="J27" s="8">
        <f t="shared" si="12"/>
        <v>0</v>
      </c>
      <c r="K27" s="8">
        <f t="shared" si="13"/>
        <v>0</v>
      </c>
    </row>
    <row r="28" spans="1:11" x14ac:dyDescent="0.25">
      <c r="A28" s="4" t="s">
        <v>53</v>
      </c>
      <c r="B28" s="5">
        <f t="shared" si="7"/>
        <v>9</v>
      </c>
      <c r="C28" s="5">
        <f t="shared" si="8"/>
        <v>1</v>
      </c>
      <c r="D28" s="5">
        <v>10</v>
      </c>
      <c r="E28" s="6">
        <f t="shared" si="9"/>
        <v>0.83333333333333337</v>
      </c>
      <c r="F28" s="2"/>
      <c r="G28" s="2"/>
      <c r="H28" s="8">
        <f t="shared" si="10"/>
        <v>0</v>
      </c>
      <c r="I28" s="8">
        <f t="shared" si="11"/>
        <v>0</v>
      </c>
      <c r="J28" s="8">
        <f t="shared" si="12"/>
        <v>0</v>
      </c>
      <c r="K28" s="8">
        <f t="shared" si="13"/>
        <v>0</v>
      </c>
    </row>
    <row r="29" spans="1:11" x14ac:dyDescent="0.25">
      <c r="A29" s="4" t="s">
        <v>55</v>
      </c>
      <c r="B29" s="5">
        <f t="shared" si="7"/>
        <v>0.9</v>
      </c>
      <c r="C29" s="5">
        <f t="shared" si="8"/>
        <v>0.1</v>
      </c>
      <c r="D29" s="5">
        <v>1</v>
      </c>
      <c r="E29" s="6">
        <f t="shared" si="9"/>
        <v>8.3333333333333329E-2</v>
      </c>
      <c r="F29" s="2"/>
      <c r="G29" s="2"/>
      <c r="H29" s="8">
        <f t="shared" si="10"/>
        <v>0</v>
      </c>
      <c r="I29" s="8">
        <f t="shared" si="11"/>
        <v>0</v>
      </c>
      <c r="J29" s="8">
        <f t="shared" si="12"/>
        <v>0</v>
      </c>
      <c r="K29" s="8">
        <f t="shared" si="13"/>
        <v>0</v>
      </c>
    </row>
    <row r="30" spans="1:11" x14ac:dyDescent="0.25">
      <c r="A30" s="4" t="s">
        <v>56</v>
      </c>
      <c r="B30" s="5">
        <f t="shared" si="7"/>
        <v>0.9</v>
      </c>
      <c r="C30" s="5">
        <f t="shared" si="8"/>
        <v>0.1</v>
      </c>
      <c r="D30" s="5">
        <v>1</v>
      </c>
      <c r="E30" s="6">
        <f t="shared" si="9"/>
        <v>8.3333333333333329E-2</v>
      </c>
      <c r="F30" s="2"/>
      <c r="G30" s="2"/>
      <c r="H30" s="8">
        <f t="shared" si="10"/>
        <v>0</v>
      </c>
      <c r="I30" s="8">
        <f t="shared" si="11"/>
        <v>0</v>
      </c>
      <c r="J30" s="8">
        <f t="shared" si="12"/>
        <v>0</v>
      </c>
      <c r="K30" s="8">
        <f t="shared" si="13"/>
        <v>0</v>
      </c>
    </row>
    <row r="31" spans="1:11" x14ac:dyDescent="0.25">
      <c r="A31" s="4" t="s">
        <v>57</v>
      </c>
      <c r="B31" s="5">
        <f t="shared" si="7"/>
        <v>4.5</v>
      </c>
      <c r="C31" s="5">
        <f t="shared" si="8"/>
        <v>0.5</v>
      </c>
      <c r="D31" s="5">
        <v>5</v>
      </c>
      <c r="E31" s="6">
        <f t="shared" si="9"/>
        <v>0.41666666666666669</v>
      </c>
      <c r="F31" s="2"/>
      <c r="G31" s="2"/>
      <c r="H31" s="8">
        <f t="shared" si="10"/>
        <v>0</v>
      </c>
      <c r="I31" s="8">
        <f t="shared" si="11"/>
        <v>0</v>
      </c>
      <c r="J31" s="8">
        <f t="shared" si="12"/>
        <v>0</v>
      </c>
      <c r="K31" s="8">
        <f t="shared" si="13"/>
        <v>0</v>
      </c>
    </row>
    <row r="32" spans="1:11" x14ac:dyDescent="0.25">
      <c r="A32" s="4" t="s">
        <v>58</v>
      </c>
      <c r="B32" s="5">
        <f t="shared" si="7"/>
        <v>18</v>
      </c>
      <c r="C32" s="5">
        <f t="shared" si="8"/>
        <v>2</v>
      </c>
      <c r="D32" s="5">
        <v>20</v>
      </c>
      <c r="E32" s="6">
        <f t="shared" si="9"/>
        <v>1.6666666666666667</v>
      </c>
      <c r="F32" s="2"/>
      <c r="G32" s="2"/>
      <c r="H32" s="8">
        <f t="shared" si="10"/>
        <v>0</v>
      </c>
      <c r="I32" s="8">
        <f t="shared" si="11"/>
        <v>0</v>
      </c>
      <c r="J32" s="8">
        <f t="shared" si="12"/>
        <v>0</v>
      </c>
      <c r="K32" s="8">
        <f t="shared" si="13"/>
        <v>0</v>
      </c>
    </row>
    <row r="33" spans="1:11" x14ac:dyDescent="0.25">
      <c r="A33" s="4" t="s">
        <v>59</v>
      </c>
      <c r="B33" s="5">
        <f t="shared" si="7"/>
        <v>0.9</v>
      </c>
      <c r="C33" s="5">
        <f t="shared" si="8"/>
        <v>0.1</v>
      </c>
      <c r="D33" s="5">
        <v>1</v>
      </c>
      <c r="E33" s="6">
        <f t="shared" si="9"/>
        <v>8.3333333333333329E-2</v>
      </c>
      <c r="F33" s="2"/>
      <c r="G33" s="2"/>
      <c r="H33" s="8">
        <f t="shared" si="10"/>
        <v>0</v>
      </c>
      <c r="I33" s="8">
        <f t="shared" si="11"/>
        <v>0</v>
      </c>
      <c r="J33" s="8">
        <f t="shared" si="12"/>
        <v>0</v>
      </c>
      <c r="K33" s="8">
        <f t="shared" si="13"/>
        <v>0</v>
      </c>
    </row>
    <row r="34" spans="1:11" x14ac:dyDescent="0.25">
      <c r="A34" s="4" t="s">
        <v>60</v>
      </c>
      <c r="B34" s="5">
        <f t="shared" si="7"/>
        <v>0.9</v>
      </c>
      <c r="C34" s="5">
        <f t="shared" si="8"/>
        <v>0.1</v>
      </c>
      <c r="D34" s="5">
        <v>1</v>
      </c>
      <c r="E34" s="6">
        <f t="shared" si="9"/>
        <v>8.3333333333333329E-2</v>
      </c>
      <c r="F34" s="2"/>
      <c r="G34" s="2"/>
      <c r="H34" s="8">
        <f t="shared" si="10"/>
        <v>0</v>
      </c>
      <c r="I34" s="8">
        <f t="shared" si="11"/>
        <v>0</v>
      </c>
      <c r="J34" s="8">
        <f t="shared" si="12"/>
        <v>0</v>
      </c>
      <c r="K34" s="8">
        <f t="shared" si="13"/>
        <v>0</v>
      </c>
    </row>
    <row r="35" spans="1:11" x14ac:dyDescent="0.25">
      <c r="A35" s="4" t="s">
        <v>61</v>
      </c>
      <c r="B35" s="5">
        <f t="shared" si="7"/>
        <v>0.9</v>
      </c>
      <c r="C35" s="5">
        <f t="shared" si="8"/>
        <v>0.1</v>
      </c>
      <c r="D35" s="5">
        <v>1</v>
      </c>
      <c r="E35" s="6">
        <f t="shared" si="9"/>
        <v>8.3333333333333329E-2</v>
      </c>
      <c r="F35" s="2"/>
      <c r="G35" s="2"/>
      <c r="H35" s="8">
        <f t="shared" si="10"/>
        <v>0</v>
      </c>
      <c r="I35" s="8">
        <f t="shared" si="11"/>
        <v>0</v>
      </c>
      <c r="J35" s="8">
        <f t="shared" si="12"/>
        <v>0</v>
      </c>
      <c r="K35" s="8">
        <f t="shared" si="13"/>
        <v>0</v>
      </c>
    </row>
    <row r="36" spans="1:11" x14ac:dyDescent="0.25">
      <c r="A36" s="4" t="s">
        <v>62</v>
      </c>
      <c r="B36" s="5">
        <f t="shared" si="7"/>
        <v>36</v>
      </c>
      <c r="C36" s="5">
        <f t="shared" si="8"/>
        <v>4</v>
      </c>
      <c r="D36" s="5">
        <v>40</v>
      </c>
      <c r="E36" s="6">
        <f t="shared" si="9"/>
        <v>3.3333333333333335</v>
      </c>
      <c r="F36" s="2"/>
      <c r="G36" s="2"/>
      <c r="H36" s="8">
        <f t="shared" si="10"/>
        <v>0</v>
      </c>
      <c r="I36" s="8">
        <f t="shared" si="11"/>
        <v>0</v>
      </c>
      <c r="J36" s="8">
        <f t="shared" si="12"/>
        <v>0</v>
      </c>
      <c r="K36" s="8">
        <f t="shared" si="13"/>
        <v>0</v>
      </c>
    </row>
    <row r="37" spans="1:11" x14ac:dyDescent="0.25">
      <c r="A37" s="4" t="s">
        <v>63</v>
      </c>
      <c r="B37" s="5">
        <f t="shared" si="7"/>
        <v>153</v>
      </c>
      <c r="C37" s="5">
        <f t="shared" si="8"/>
        <v>17</v>
      </c>
      <c r="D37" s="5">
        <v>170</v>
      </c>
      <c r="E37" s="6">
        <f t="shared" si="9"/>
        <v>14.166666666666666</v>
      </c>
      <c r="F37" s="2"/>
      <c r="G37" s="2"/>
      <c r="H37" s="8">
        <f t="shared" si="10"/>
        <v>0</v>
      </c>
      <c r="I37" s="8">
        <f t="shared" si="11"/>
        <v>0</v>
      </c>
      <c r="J37" s="8">
        <f t="shared" si="12"/>
        <v>0</v>
      </c>
      <c r="K37" s="8">
        <f t="shared" si="13"/>
        <v>0</v>
      </c>
    </row>
    <row r="38" spans="1:11" x14ac:dyDescent="0.25">
      <c r="A38" s="4" t="s">
        <v>64</v>
      </c>
      <c r="B38" s="5">
        <f t="shared" si="7"/>
        <v>49.5</v>
      </c>
      <c r="C38" s="5">
        <f t="shared" si="8"/>
        <v>5.5</v>
      </c>
      <c r="D38" s="5">
        <v>55</v>
      </c>
      <c r="E38" s="6">
        <f t="shared" si="9"/>
        <v>4.583333333333333</v>
      </c>
      <c r="F38" s="2"/>
      <c r="G38" s="2"/>
      <c r="H38" s="8">
        <f t="shared" si="10"/>
        <v>0</v>
      </c>
      <c r="I38" s="8">
        <f t="shared" si="11"/>
        <v>0</v>
      </c>
      <c r="J38" s="8">
        <f t="shared" si="12"/>
        <v>0</v>
      </c>
      <c r="K38" s="8">
        <f t="shared" si="13"/>
        <v>0</v>
      </c>
    </row>
    <row r="39" spans="1:11" x14ac:dyDescent="0.25">
      <c r="A39" s="4" t="s">
        <v>65</v>
      </c>
      <c r="B39" s="5">
        <f t="shared" ref="B39:B50" si="14">D39*90%</f>
        <v>45</v>
      </c>
      <c r="C39" s="5">
        <f t="shared" ref="C39:C50" si="15">D39*10%</f>
        <v>5</v>
      </c>
      <c r="D39" s="5">
        <v>50</v>
      </c>
      <c r="E39" s="6">
        <f t="shared" ref="E39:E50" si="16">D39/12</f>
        <v>4.166666666666667</v>
      </c>
      <c r="F39" s="2"/>
      <c r="G39" s="2"/>
      <c r="H39" s="8">
        <f t="shared" ref="H39:H50" si="17">E39*F39</f>
        <v>0</v>
      </c>
      <c r="I39" s="8">
        <f t="shared" ref="I39:I50" si="18">E39*G39</f>
        <v>0</v>
      </c>
      <c r="J39" s="8">
        <f t="shared" ref="J39:J50" si="19">D39*F39*2</f>
        <v>0</v>
      </c>
      <c r="K39" s="8">
        <f t="shared" ref="K39:K50" si="20">D39*G39*2</f>
        <v>0</v>
      </c>
    </row>
    <row r="40" spans="1:11" x14ac:dyDescent="0.25">
      <c r="A40" s="4" t="s">
        <v>66</v>
      </c>
      <c r="B40" s="5">
        <f t="shared" si="14"/>
        <v>22.5</v>
      </c>
      <c r="C40" s="5">
        <f t="shared" si="15"/>
        <v>2.5</v>
      </c>
      <c r="D40" s="5">
        <v>25</v>
      </c>
      <c r="E40" s="6">
        <f t="shared" si="16"/>
        <v>2.0833333333333335</v>
      </c>
      <c r="F40" s="2"/>
      <c r="G40" s="2"/>
      <c r="H40" s="8">
        <f t="shared" si="17"/>
        <v>0</v>
      </c>
      <c r="I40" s="8">
        <f t="shared" si="18"/>
        <v>0</v>
      </c>
      <c r="J40" s="8">
        <f t="shared" si="19"/>
        <v>0</v>
      </c>
      <c r="K40" s="8">
        <f t="shared" si="20"/>
        <v>0</v>
      </c>
    </row>
    <row r="41" spans="1:11" x14ac:dyDescent="0.25">
      <c r="A41" s="4" t="s">
        <v>67</v>
      </c>
      <c r="B41" s="5">
        <f t="shared" si="14"/>
        <v>0.9</v>
      </c>
      <c r="C41" s="5">
        <f t="shared" si="15"/>
        <v>0.1</v>
      </c>
      <c r="D41" s="5">
        <v>1</v>
      </c>
      <c r="E41" s="6">
        <f t="shared" si="16"/>
        <v>8.3333333333333329E-2</v>
      </c>
      <c r="F41" s="2"/>
      <c r="G41" s="2"/>
      <c r="H41" s="8">
        <f t="shared" si="17"/>
        <v>0</v>
      </c>
      <c r="I41" s="8">
        <f t="shared" si="18"/>
        <v>0</v>
      </c>
      <c r="J41" s="8">
        <f t="shared" si="19"/>
        <v>0</v>
      </c>
      <c r="K41" s="8">
        <f t="shared" si="20"/>
        <v>0</v>
      </c>
    </row>
    <row r="42" spans="1:11" x14ac:dyDescent="0.25">
      <c r="A42" s="4" t="s">
        <v>68</v>
      </c>
      <c r="B42" s="5">
        <f t="shared" si="14"/>
        <v>1.8</v>
      </c>
      <c r="C42" s="5">
        <f t="shared" si="15"/>
        <v>0.2</v>
      </c>
      <c r="D42" s="5">
        <v>2</v>
      </c>
      <c r="E42" s="6">
        <f t="shared" si="16"/>
        <v>0.16666666666666666</v>
      </c>
      <c r="F42" s="2"/>
      <c r="G42" s="2"/>
      <c r="H42" s="8">
        <f t="shared" si="17"/>
        <v>0</v>
      </c>
      <c r="I42" s="8">
        <f t="shared" si="18"/>
        <v>0</v>
      </c>
      <c r="J42" s="8">
        <f t="shared" si="19"/>
        <v>0</v>
      </c>
      <c r="K42" s="8">
        <f t="shared" si="20"/>
        <v>0</v>
      </c>
    </row>
    <row r="43" spans="1:11" x14ac:dyDescent="0.25">
      <c r="A43" s="4" t="s">
        <v>69</v>
      </c>
      <c r="B43" s="5">
        <f t="shared" si="14"/>
        <v>0.9</v>
      </c>
      <c r="C43" s="5">
        <f t="shared" si="15"/>
        <v>0.1</v>
      </c>
      <c r="D43" s="5">
        <v>1</v>
      </c>
      <c r="E43" s="6">
        <f t="shared" si="16"/>
        <v>8.3333333333333329E-2</v>
      </c>
      <c r="F43" s="2"/>
      <c r="G43" s="2"/>
      <c r="H43" s="8">
        <f t="shared" si="17"/>
        <v>0</v>
      </c>
      <c r="I43" s="8">
        <f t="shared" si="18"/>
        <v>0</v>
      </c>
      <c r="J43" s="8">
        <f t="shared" si="19"/>
        <v>0</v>
      </c>
      <c r="K43" s="8">
        <f t="shared" si="20"/>
        <v>0</v>
      </c>
    </row>
    <row r="44" spans="1:11" x14ac:dyDescent="0.25">
      <c r="A44" s="4" t="s">
        <v>70</v>
      </c>
      <c r="B44" s="5">
        <f t="shared" si="14"/>
        <v>0.9</v>
      </c>
      <c r="C44" s="5">
        <f t="shared" si="15"/>
        <v>0.1</v>
      </c>
      <c r="D44" s="5">
        <v>1</v>
      </c>
      <c r="E44" s="6">
        <f t="shared" si="16"/>
        <v>8.3333333333333329E-2</v>
      </c>
      <c r="F44" s="2"/>
      <c r="G44" s="2"/>
      <c r="H44" s="8">
        <f t="shared" si="17"/>
        <v>0</v>
      </c>
      <c r="I44" s="8">
        <f t="shared" si="18"/>
        <v>0</v>
      </c>
      <c r="J44" s="8">
        <f t="shared" si="19"/>
        <v>0</v>
      </c>
      <c r="K44" s="8">
        <f t="shared" si="20"/>
        <v>0</v>
      </c>
    </row>
    <row r="45" spans="1:11" x14ac:dyDescent="0.25">
      <c r="A45" s="4" t="s">
        <v>71</v>
      </c>
      <c r="B45" s="5">
        <f t="shared" si="14"/>
        <v>0.9</v>
      </c>
      <c r="C45" s="5">
        <f t="shared" si="15"/>
        <v>0.1</v>
      </c>
      <c r="D45" s="5">
        <v>1</v>
      </c>
      <c r="E45" s="6">
        <f t="shared" si="16"/>
        <v>8.3333333333333329E-2</v>
      </c>
      <c r="F45" s="2"/>
      <c r="G45" s="2"/>
      <c r="H45" s="8">
        <f t="shared" si="17"/>
        <v>0</v>
      </c>
      <c r="I45" s="8">
        <f t="shared" si="18"/>
        <v>0</v>
      </c>
      <c r="J45" s="8">
        <f t="shared" si="19"/>
        <v>0</v>
      </c>
      <c r="K45" s="8">
        <f t="shared" si="20"/>
        <v>0</v>
      </c>
    </row>
    <row r="46" spans="1:11" x14ac:dyDescent="0.25">
      <c r="A46" s="4" t="s">
        <v>72</v>
      </c>
      <c r="B46" s="5">
        <f t="shared" si="14"/>
        <v>6.3</v>
      </c>
      <c r="C46" s="5">
        <f t="shared" si="15"/>
        <v>0.70000000000000007</v>
      </c>
      <c r="D46" s="5">
        <v>7</v>
      </c>
      <c r="E46" s="6">
        <f t="shared" si="16"/>
        <v>0.58333333333333337</v>
      </c>
      <c r="F46" s="2"/>
      <c r="G46" s="2"/>
      <c r="H46" s="8">
        <f t="shared" si="17"/>
        <v>0</v>
      </c>
      <c r="I46" s="8">
        <f t="shared" si="18"/>
        <v>0</v>
      </c>
      <c r="J46" s="8">
        <f t="shared" si="19"/>
        <v>0</v>
      </c>
      <c r="K46" s="8">
        <f t="shared" si="20"/>
        <v>0</v>
      </c>
    </row>
    <row r="47" spans="1:11" x14ac:dyDescent="0.25">
      <c r="A47" s="4" t="s">
        <v>73</v>
      </c>
      <c r="B47" s="5">
        <f t="shared" si="14"/>
        <v>4.5</v>
      </c>
      <c r="C47" s="5">
        <f t="shared" si="15"/>
        <v>0.5</v>
      </c>
      <c r="D47" s="5">
        <v>5</v>
      </c>
      <c r="E47" s="6">
        <f t="shared" si="16"/>
        <v>0.41666666666666669</v>
      </c>
      <c r="F47" s="2"/>
      <c r="G47" s="2"/>
      <c r="H47" s="8">
        <f t="shared" si="17"/>
        <v>0</v>
      </c>
      <c r="I47" s="8">
        <f t="shared" si="18"/>
        <v>0</v>
      </c>
      <c r="J47" s="8">
        <f t="shared" si="19"/>
        <v>0</v>
      </c>
      <c r="K47" s="8">
        <f t="shared" si="20"/>
        <v>0</v>
      </c>
    </row>
    <row r="48" spans="1:11" x14ac:dyDescent="0.25">
      <c r="A48" s="4" t="s">
        <v>74</v>
      </c>
      <c r="B48" s="5">
        <f t="shared" si="14"/>
        <v>0.9</v>
      </c>
      <c r="C48" s="5">
        <f t="shared" si="15"/>
        <v>0.1</v>
      </c>
      <c r="D48" s="5">
        <v>1</v>
      </c>
      <c r="E48" s="6">
        <f t="shared" si="16"/>
        <v>8.3333333333333329E-2</v>
      </c>
      <c r="F48" s="2"/>
      <c r="G48" s="2"/>
      <c r="H48" s="8">
        <f t="shared" si="17"/>
        <v>0</v>
      </c>
      <c r="I48" s="8">
        <f t="shared" si="18"/>
        <v>0</v>
      </c>
      <c r="J48" s="8">
        <f t="shared" si="19"/>
        <v>0</v>
      </c>
      <c r="K48" s="8">
        <f t="shared" si="20"/>
        <v>0</v>
      </c>
    </row>
    <row r="49" spans="1:14" x14ac:dyDescent="0.25">
      <c r="A49" s="4" t="s">
        <v>75</v>
      </c>
      <c r="B49" s="5">
        <f t="shared" si="14"/>
        <v>1.8</v>
      </c>
      <c r="C49" s="5">
        <f t="shared" si="15"/>
        <v>0.2</v>
      </c>
      <c r="D49" s="5">
        <v>2</v>
      </c>
      <c r="E49" s="6">
        <f t="shared" si="16"/>
        <v>0.16666666666666666</v>
      </c>
      <c r="F49" s="2"/>
      <c r="G49" s="2"/>
      <c r="H49" s="8">
        <f t="shared" si="17"/>
        <v>0</v>
      </c>
      <c r="I49" s="8">
        <f t="shared" si="18"/>
        <v>0</v>
      </c>
      <c r="J49" s="8">
        <f t="shared" si="19"/>
        <v>0</v>
      </c>
      <c r="K49" s="8">
        <f t="shared" si="20"/>
        <v>0</v>
      </c>
    </row>
    <row r="50" spans="1:14" x14ac:dyDescent="0.25">
      <c r="A50" s="4" t="s">
        <v>76</v>
      </c>
      <c r="B50" s="5">
        <f t="shared" si="14"/>
        <v>1.8</v>
      </c>
      <c r="C50" s="5">
        <f t="shared" si="15"/>
        <v>0.2</v>
      </c>
      <c r="D50" s="5">
        <v>2</v>
      </c>
      <c r="E50" s="6">
        <f t="shared" si="16"/>
        <v>0.16666666666666666</v>
      </c>
      <c r="F50" s="2"/>
      <c r="G50" s="2"/>
      <c r="H50" s="8">
        <f t="shared" si="17"/>
        <v>0</v>
      </c>
      <c r="I50" s="8">
        <f t="shared" si="18"/>
        <v>0</v>
      </c>
      <c r="J50" s="8">
        <f t="shared" si="19"/>
        <v>0</v>
      </c>
      <c r="K50" s="8">
        <f t="shared" si="20"/>
        <v>0</v>
      </c>
    </row>
    <row r="51" spans="1:14" ht="29.25" customHeight="1" x14ac:dyDescent="0.25">
      <c r="A51" s="16"/>
      <c r="B51" s="17"/>
      <c r="C51" s="17"/>
      <c r="D51" s="17"/>
      <c r="E51" s="18"/>
      <c r="F51" s="14"/>
      <c r="G51" s="14"/>
      <c r="H51" s="28" t="s">
        <v>43</v>
      </c>
      <c r="I51" s="28" t="s">
        <v>44</v>
      </c>
      <c r="J51" s="10"/>
    </row>
    <row r="52" spans="1:14" ht="15" customHeight="1" x14ac:dyDescent="0.25">
      <c r="A52" s="15"/>
      <c r="B52" s="16"/>
      <c r="C52" s="16"/>
      <c r="D52" s="46" t="s">
        <v>48</v>
      </c>
      <c r="E52" s="46"/>
      <c r="F52" s="46"/>
      <c r="G52" s="47"/>
      <c r="H52" s="29">
        <f>SUM(H5:H50)</f>
        <v>0</v>
      </c>
      <c r="I52" s="29">
        <f>SUM(I5:I50)</f>
        <v>0</v>
      </c>
      <c r="J52" s="26"/>
    </row>
    <row r="53" spans="1:14" ht="15" customHeight="1" x14ac:dyDescent="0.25">
      <c r="A53" s="15"/>
      <c r="B53" s="16"/>
      <c r="C53" s="16"/>
      <c r="D53" s="46" t="s">
        <v>49</v>
      </c>
      <c r="E53" s="46"/>
      <c r="F53" s="46"/>
      <c r="G53" s="47"/>
      <c r="H53" s="24">
        <f>SUM(J6:J50)</f>
        <v>0</v>
      </c>
      <c r="I53" s="24">
        <f>SUM(K6:K50)</f>
        <v>0</v>
      </c>
      <c r="J53" s="26"/>
    </row>
    <row r="54" spans="1:14" x14ac:dyDescent="0.25">
      <c r="A54" s="13"/>
      <c r="B54" s="11"/>
      <c r="C54" s="11"/>
      <c r="D54" s="44" t="s">
        <v>32</v>
      </c>
      <c r="E54" s="44"/>
      <c r="F54" s="44"/>
      <c r="G54" s="45"/>
      <c r="H54" s="24"/>
      <c r="I54" s="24"/>
      <c r="J54" s="59" t="s">
        <v>50</v>
      </c>
      <c r="K54" s="60"/>
    </row>
    <row r="55" spans="1:14" x14ac:dyDescent="0.25">
      <c r="A55" s="13"/>
      <c r="B55" s="11"/>
      <c r="C55" s="11"/>
      <c r="D55" s="44" t="s">
        <v>33</v>
      </c>
      <c r="E55" s="44"/>
      <c r="F55" s="44"/>
      <c r="G55" s="45"/>
      <c r="H55" s="24"/>
      <c r="I55" s="24"/>
      <c r="J55" s="59" t="s">
        <v>50</v>
      </c>
      <c r="K55" s="60"/>
    </row>
    <row r="56" spans="1:14" x14ac:dyDescent="0.25">
      <c r="A56" s="13"/>
      <c r="B56" s="11"/>
      <c r="C56" s="11"/>
      <c r="D56" s="44" t="s">
        <v>26</v>
      </c>
      <c r="E56" s="44"/>
      <c r="F56" s="44"/>
      <c r="G56" s="45"/>
      <c r="H56" s="19"/>
      <c r="I56" s="19"/>
      <c r="J56" s="30" t="s">
        <v>29</v>
      </c>
    </row>
    <row r="57" spans="1:14" x14ac:dyDescent="0.25">
      <c r="A57" s="13"/>
      <c r="B57" s="11"/>
      <c r="C57" s="11"/>
      <c r="D57" s="44" t="s">
        <v>27</v>
      </c>
      <c r="E57" s="44"/>
      <c r="F57" s="44"/>
      <c r="G57" s="45"/>
      <c r="H57" s="19"/>
      <c r="I57" s="19"/>
      <c r="J57" s="30" t="s">
        <v>28</v>
      </c>
    </row>
    <row r="58" spans="1:14" x14ac:dyDescent="0.25">
      <c r="A58" s="13"/>
      <c r="B58" s="11"/>
      <c r="C58" s="11"/>
      <c r="D58" s="44" t="s">
        <v>22</v>
      </c>
      <c r="E58" s="44"/>
      <c r="F58" s="44"/>
      <c r="G58" s="45"/>
      <c r="H58" s="23"/>
      <c r="I58" s="23"/>
      <c r="J58" s="59" t="s">
        <v>25</v>
      </c>
      <c r="K58" s="60"/>
    </row>
    <row r="59" spans="1:14" ht="15" customHeight="1" x14ac:dyDescent="0.25">
      <c r="A59" s="13"/>
      <c r="B59" s="11"/>
      <c r="C59" s="11"/>
      <c r="D59" s="48" t="s">
        <v>23</v>
      </c>
      <c r="E59" s="48"/>
      <c r="F59" s="48"/>
      <c r="G59" s="49"/>
      <c r="H59" s="2"/>
      <c r="I59" s="2"/>
      <c r="J59" s="59" t="s">
        <v>24</v>
      </c>
      <c r="K59" s="60"/>
    </row>
    <row r="60" spans="1:14" ht="22.5" customHeight="1" x14ac:dyDescent="0.25">
      <c r="A60" s="7"/>
      <c r="B60" s="7"/>
      <c r="C60" s="7"/>
      <c r="D60" s="7"/>
      <c r="E60" s="7"/>
      <c r="F60" s="7"/>
      <c r="G60" s="7"/>
    </row>
    <row r="61" spans="1:14" ht="27" customHeight="1" x14ac:dyDescent="0.25">
      <c r="A61" s="7"/>
      <c r="B61" s="7"/>
      <c r="C61" s="7"/>
      <c r="D61" s="7"/>
      <c r="E61" s="7"/>
      <c r="F61" s="53" t="s">
        <v>39</v>
      </c>
      <c r="G61" s="54"/>
      <c r="H61" s="34" t="s">
        <v>34</v>
      </c>
      <c r="I61" s="3" t="s">
        <v>43</v>
      </c>
      <c r="J61" s="3" t="s">
        <v>44</v>
      </c>
      <c r="K61" s="32" t="s">
        <v>36</v>
      </c>
      <c r="L61" s="32"/>
      <c r="M61" s="32" t="s">
        <v>37</v>
      </c>
      <c r="N61" s="32"/>
    </row>
    <row r="62" spans="1:14" ht="17.25" customHeight="1" x14ac:dyDescent="0.25">
      <c r="A62" s="11"/>
      <c r="B62" s="11"/>
      <c r="C62" s="11"/>
      <c r="D62" s="11"/>
      <c r="E62" s="11"/>
      <c r="F62" s="55"/>
      <c r="G62" s="56"/>
      <c r="H62" s="35"/>
      <c r="I62" s="20"/>
      <c r="J62" s="20"/>
      <c r="K62" s="33"/>
      <c r="L62" s="33"/>
      <c r="M62" s="33"/>
      <c r="N62" s="33"/>
    </row>
    <row r="63" spans="1:14" ht="45.75" customHeight="1" x14ac:dyDescent="0.25">
      <c r="A63" s="11"/>
      <c r="B63" s="11"/>
      <c r="C63" s="11"/>
      <c r="D63" s="11"/>
      <c r="E63" s="11"/>
      <c r="F63" s="57"/>
      <c r="G63" s="58"/>
      <c r="H63" s="52" t="s">
        <v>40</v>
      </c>
      <c r="I63" s="52"/>
      <c r="J63" s="52"/>
      <c r="K63" s="52"/>
      <c r="L63" s="52"/>
      <c r="M63" s="52"/>
      <c r="N63" s="52"/>
    </row>
    <row r="64" spans="1:14" ht="33" customHeight="1" x14ac:dyDescent="0.25">
      <c r="H64" s="25" t="s">
        <v>43</v>
      </c>
      <c r="I64" s="25" t="s">
        <v>44</v>
      </c>
    </row>
    <row r="65" spans="1:10" ht="22.5" customHeight="1" x14ac:dyDescent="0.25">
      <c r="A65" s="12"/>
      <c r="B65" s="12"/>
      <c r="C65" s="12"/>
      <c r="D65" s="50"/>
      <c r="E65" s="51"/>
      <c r="F65" s="37" t="s">
        <v>30</v>
      </c>
      <c r="G65" s="38"/>
      <c r="H65" s="21">
        <f>H53+H54+H55</f>
        <v>0</v>
      </c>
      <c r="I65" s="21">
        <f>I53+I54+I55</f>
        <v>0</v>
      </c>
      <c r="J65" s="27"/>
    </row>
    <row r="66" spans="1:10" ht="24" customHeight="1" x14ac:dyDescent="0.25">
      <c r="A66" s="12"/>
      <c r="B66" s="12"/>
      <c r="C66" s="12"/>
      <c r="D66" s="50"/>
      <c r="E66" s="51"/>
      <c r="F66" s="39" t="s">
        <v>31</v>
      </c>
      <c r="G66" s="40"/>
      <c r="H66" s="31">
        <f>H53+H54</f>
        <v>0</v>
      </c>
      <c r="I66" s="31">
        <f>I53+I54</f>
        <v>0</v>
      </c>
      <c r="J66" s="27"/>
    </row>
  </sheetData>
  <mergeCells count="31">
    <mergeCell ref="H63:N63"/>
    <mergeCell ref="F61:G63"/>
    <mergeCell ref="K62:L62"/>
    <mergeCell ref="J58:K58"/>
    <mergeCell ref="J59:K59"/>
    <mergeCell ref="F65:G65"/>
    <mergeCell ref="F66:G66"/>
    <mergeCell ref="E2:E4"/>
    <mergeCell ref="D2:D4"/>
    <mergeCell ref="D56:G56"/>
    <mergeCell ref="D55:G55"/>
    <mergeCell ref="D54:G54"/>
    <mergeCell ref="D52:G52"/>
    <mergeCell ref="D57:G57"/>
    <mergeCell ref="D58:G58"/>
    <mergeCell ref="D59:G59"/>
    <mergeCell ref="D65:E66"/>
    <mergeCell ref="D53:G53"/>
    <mergeCell ref="F2:K2"/>
    <mergeCell ref="H3:I3"/>
    <mergeCell ref="J3:K3"/>
    <mergeCell ref="K61:L61"/>
    <mergeCell ref="M62:N62"/>
    <mergeCell ref="M61:N61"/>
    <mergeCell ref="H61:H62"/>
    <mergeCell ref="A1:H1"/>
    <mergeCell ref="B2:B4"/>
    <mergeCell ref="J54:K54"/>
    <mergeCell ref="J55:K55"/>
    <mergeCell ref="F3:G3"/>
    <mergeCell ref="C2:C4"/>
  </mergeCells>
  <pageMargins left="0.7" right="0.7" top="0.75" bottom="0.75" header="0.3" footer="0.3"/>
  <pageSetup paperSize="9" scale="5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Patron</dc:creator>
  <cp:lastModifiedBy>Joanna Patron</cp:lastModifiedBy>
  <cp:lastPrinted>2023-06-15T06:03:32Z</cp:lastPrinted>
  <dcterms:created xsi:type="dcterms:W3CDTF">2022-05-31T08:31:51Z</dcterms:created>
  <dcterms:modified xsi:type="dcterms:W3CDTF">2023-06-15T12:32:21Z</dcterms:modified>
</cp:coreProperties>
</file>